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17895" windowHeight="12210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44525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D3" i="3" s="1"/>
  <c r="C3" i="7" s="1"/>
  <c r="A3" i="3"/>
  <c r="D3" i="2"/>
  <c r="C3" i="2"/>
  <c r="B3" i="2"/>
  <c r="A3" i="2"/>
  <c r="A3" i="7" s="1"/>
  <c r="E3" i="6" l="1"/>
  <c r="F3" i="7" s="1"/>
  <c r="E3" i="4"/>
  <c r="D3" i="7" s="1"/>
  <c r="E3" i="2"/>
  <c r="B3" i="7" s="1"/>
  <c r="E3" i="5"/>
  <c r="E3" i="7" s="1"/>
  <c r="G3" i="7" l="1"/>
</calcChain>
</file>

<file path=xl/sharedStrings.xml><?xml version="1.0" encoding="utf-8"?>
<sst xmlns="http://schemas.openxmlformats.org/spreadsheetml/2006/main" count="124" uniqueCount="66">
  <si>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</si>
  <si>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</si>
  <si>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</si>
  <si>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</si>
  <si>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</si>
  <si>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</si>
  <si>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</si>
  <si>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</si>
  <si>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</si>
  <si>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</si>
  <si>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</si>
  <si>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</si>
  <si>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</si>
  <si>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</si>
  <si>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</si>
  <si>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</si>
  <si>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</si>
  <si>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</si>
  <si>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</si>
  <si>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</si>
  <si>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</si>
  <si>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</si>
  <si>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</si>
  <si>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Угловский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</si>
  <si>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</si>
  <si>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</si>
  <si>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</si>
  <si>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</si>
  <si>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</si>
  <si>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</si>
  <si>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</si>
  <si>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</si>
  <si>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</si>
  <si>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</si>
  <si>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34</t>
  </si>
  <si>
    <t>22</t>
  </si>
  <si>
    <t>16</t>
  </si>
  <si>
    <t>30</t>
  </si>
  <si>
    <t>31</t>
  </si>
  <si>
    <t>32</t>
  </si>
  <si>
    <t>23</t>
  </si>
  <si>
    <t>28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</si>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</sst>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2"/>
  <sheetViews>
    <sheetView workbookViewId="0">
      <pane ySplit="1" topLeftCell="A2" activePane="bottomLeft" state="frozen"/>
      <selection pane="bottomLeft" activeCell="B15" sqref="B15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0" t="s">
        <v>7</v>
      </c>
      <c r="J1" s="41"/>
      <c r="K1" s="4" t="s">
        <v>8</v>
      </c>
      <c r="L1" s="40" t="s">
        <v>7</v>
      </c>
      <c r="M1" s="41"/>
      <c r="N1" s="42" t="s">
        <v>9</v>
      </c>
      <c r="O1" s="41"/>
      <c r="P1" s="43" t="s">
        <v>7</v>
      </c>
      <c r="Q1" s="41"/>
      <c r="R1" s="3" t="s">
        <v>10</v>
      </c>
      <c r="S1" s="40" t="s">
        <v>7</v>
      </c>
      <c r="T1" s="41"/>
      <c r="U1" s="3" t="s">
        <v>11</v>
      </c>
      <c r="V1" s="40" t="s">
        <v>7</v>
      </c>
      <c r="W1" s="41"/>
      <c r="X1" s="40" t="s">
        <v>12</v>
      </c>
      <c r="Y1" s="41"/>
      <c r="Z1" s="43" t="s">
        <v>7</v>
      </c>
      <c r="AA1" s="41"/>
      <c r="AB1" s="3" t="s">
        <v>13</v>
      </c>
      <c r="AC1" s="40" t="s">
        <v>7</v>
      </c>
      <c r="AD1" s="41"/>
      <c r="AE1" s="40" t="s">
        <v>14</v>
      </c>
      <c r="AF1" s="41"/>
      <c r="AG1" s="43" t="s">
        <v>7</v>
      </c>
      <c r="AH1" s="41"/>
      <c r="AI1" s="42" t="s">
        <v>15</v>
      </c>
      <c r="AJ1" s="41"/>
      <c r="AK1" s="43" t="s">
        <v>7</v>
      </c>
      <c r="AL1" s="41"/>
      <c r="AM1" s="3" t="s">
        <v>16</v>
      </c>
      <c r="AN1" s="40" t="s">
        <v>7</v>
      </c>
      <c r="AO1" s="41"/>
      <c r="AP1" s="3" t="s">
        <v>17</v>
      </c>
      <c r="AQ1" s="43" t="s">
        <v>7</v>
      </c>
      <c r="AR1" s="41"/>
      <c r="AS1" s="4" t="s">
        <v>18</v>
      </c>
      <c r="AT1" s="43" t="s">
        <v>7</v>
      </c>
      <c r="AU1" s="41"/>
      <c r="AV1" s="3" t="s">
        <v>19</v>
      </c>
      <c r="AW1" s="43" t="s">
        <v>7</v>
      </c>
      <c r="AX1" s="41"/>
      <c r="AY1" s="3" t="s">
        <v>20</v>
      </c>
      <c r="AZ1" s="43" t="s">
        <v>7</v>
      </c>
      <c r="BA1" s="41"/>
      <c r="BB1" s="3" t="s">
        <v>21</v>
      </c>
      <c r="BC1" s="43" t="s">
        <v>7</v>
      </c>
      <c r="BD1" s="41"/>
      <c r="BE1" s="3" t="s">
        <v>22</v>
      </c>
      <c r="BF1" s="43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32</v>
      </c>
      <c r="B2" s="3" t="s">
        <v>23</v>
      </c>
      <c r="C2" s="6" t="s">
        <v>24</v>
      </c>
      <c r="D2" s="3" t="s">
        <v>33</v>
      </c>
      <c r="E2" s="7">
        <v>79</v>
      </c>
      <c r="F2" s="7" t="s">
        <v>34</v>
      </c>
      <c r="G2" s="8">
        <v>0.43037974683544306</v>
      </c>
      <c r="H2" s="3" t="s">
        <v>33</v>
      </c>
      <c r="I2" s="7">
        <v>15</v>
      </c>
      <c r="J2" s="2">
        <v>15</v>
      </c>
      <c r="K2" s="3" t="s">
        <v>33</v>
      </c>
      <c r="L2" s="9">
        <v>59</v>
      </c>
      <c r="M2" s="10">
        <v>61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35</v>
      </c>
      <c r="T2" s="2" t="s">
        <v>35</v>
      </c>
      <c r="U2" s="3" t="s">
        <v>33</v>
      </c>
      <c r="V2" s="2" t="s">
        <v>36</v>
      </c>
      <c r="W2" s="2" t="s">
        <v>36</v>
      </c>
      <c r="X2" s="3" t="s">
        <v>33</v>
      </c>
      <c r="Y2" s="3" t="s">
        <v>28</v>
      </c>
      <c r="Z2" s="2"/>
      <c r="AA2" s="2" t="s">
        <v>27</v>
      </c>
      <c r="AB2" s="3" t="s">
        <v>33</v>
      </c>
      <c r="AC2" s="2" t="s">
        <v>37</v>
      </c>
      <c r="AD2" s="2" t="s">
        <v>34</v>
      </c>
      <c r="AE2" s="3" t="s">
        <v>33</v>
      </c>
      <c r="AF2" s="3" t="s">
        <v>29</v>
      </c>
      <c r="AG2" s="2">
        <v>4</v>
      </c>
      <c r="AH2" s="2" t="s">
        <v>30</v>
      </c>
      <c r="AI2" s="3" t="s">
        <v>33</v>
      </c>
      <c r="AJ2" s="3" t="s">
        <v>31</v>
      </c>
      <c r="AK2" s="2" t="s">
        <v>26</v>
      </c>
      <c r="AL2" s="2" t="s">
        <v>27</v>
      </c>
      <c r="AM2" s="3" t="s">
        <v>33</v>
      </c>
      <c r="AN2" s="2">
        <v>1</v>
      </c>
      <c r="AO2" s="2">
        <v>1</v>
      </c>
      <c r="AP2" s="3" t="s">
        <v>33</v>
      </c>
      <c r="AQ2" s="2" t="s">
        <v>38</v>
      </c>
      <c r="AR2" s="2" t="s">
        <v>34</v>
      </c>
      <c r="AS2" s="3" t="s">
        <v>33</v>
      </c>
      <c r="AT2" s="2" t="s">
        <v>39</v>
      </c>
      <c r="AU2" s="2" t="s">
        <v>34</v>
      </c>
      <c r="AV2" s="3" t="s">
        <v>33</v>
      </c>
      <c r="AW2" s="2" t="s">
        <v>40</v>
      </c>
      <c r="AX2" s="2" t="s">
        <v>40</v>
      </c>
      <c r="AY2" s="3" t="s">
        <v>33</v>
      </c>
      <c r="AZ2" s="2" t="s">
        <v>41</v>
      </c>
      <c r="BA2" s="2" t="s">
        <v>34</v>
      </c>
      <c r="BB2" s="3" t="s">
        <v>33</v>
      </c>
      <c r="BC2" s="2" t="s">
        <v>39</v>
      </c>
      <c r="BD2" s="2" t="s">
        <v>34</v>
      </c>
      <c r="BE2" s="3" t="s">
        <v>33</v>
      </c>
      <c r="BF2" s="2" t="s">
        <v>38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12"/>
      <c r="D3" s="11"/>
      <c r="E3" s="13"/>
      <c r="F3" s="13"/>
      <c r="G3" s="14"/>
      <c r="H3" s="11"/>
      <c r="I3" s="13"/>
      <c r="J3" s="15"/>
      <c r="K3" s="11"/>
      <c r="L3" s="16"/>
      <c r="M3" s="17"/>
      <c r="N3" s="11"/>
      <c r="O3" s="11"/>
      <c r="P3" s="15"/>
      <c r="Q3" s="15"/>
      <c r="R3" s="11"/>
      <c r="S3" s="15"/>
      <c r="T3" s="15"/>
      <c r="U3" s="11"/>
      <c r="V3" s="15"/>
      <c r="W3" s="15"/>
      <c r="X3" s="11"/>
      <c r="Y3" s="11"/>
      <c r="Z3" s="15"/>
      <c r="AA3" s="15"/>
      <c r="AB3" s="11"/>
      <c r="AC3" s="15"/>
      <c r="AD3" s="15"/>
      <c r="AE3" s="11"/>
      <c r="AF3" s="11"/>
      <c r="AG3" s="15"/>
      <c r="AH3" s="15"/>
      <c r="AI3" s="11"/>
      <c r="AJ3" s="11"/>
      <c r="AK3" s="15"/>
      <c r="AL3" s="15"/>
      <c r="AM3" s="11"/>
      <c r="AN3" s="15"/>
      <c r="AO3" s="15"/>
      <c r="AP3" s="11"/>
      <c r="AQ3" s="15"/>
      <c r="AR3" s="15"/>
      <c r="AS3" s="11"/>
      <c r="AT3" s="15"/>
      <c r="AU3" s="15"/>
      <c r="AV3" s="11"/>
      <c r="AW3" s="15"/>
      <c r="AX3" s="15"/>
      <c r="AY3" s="11"/>
      <c r="AZ3" s="15"/>
      <c r="BA3" s="15"/>
      <c r="BB3" s="11"/>
      <c r="BC3" s="15"/>
      <c r="BD3" s="15"/>
      <c r="BE3" s="11"/>
      <c r="BF3" s="15"/>
      <c r="BG3" s="1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12"/>
      <c r="D4" s="11"/>
      <c r="E4" s="13"/>
      <c r="F4" s="13"/>
      <c r="G4" s="14"/>
      <c r="H4" s="11"/>
      <c r="I4" s="13"/>
      <c r="J4" s="15"/>
      <c r="K4" s="11"/>
      <c r="L4" s="16"/>
      <c r="M4" s="17"/>
      <c r="N4" s="11"/>
      <c r="O4" s="11"/>
      <c r="P4" s="15"/>
      <c r="Q4" s="15"/>
      <c r="R4" s="11"/>
      <c r="S4" s="15"/>
      <c r="T4" s="15"/>
      <c r="U4" s="11"/>
      <c r="V4" s="15"/>
      <c r="W4" s="15"/>
      <c r="X4" s="11"/>
      <c r="Y4" s="11"/>
      <c r="Z4" s="15"/>
      <c r="AA4" s="15"/>
      <c r="AB4" s="11"/>
      <c r="AC4" s="15"/>
      <c r="AD4" s="15"/>
      <c r="AE4" s="11"/>
      <c r="AF4" s="11"/>
      <c r="AG4" s="15"/>
      <c r="AH4" s="15"/>
      <c r="AI4" s="11"/>
      <c r="AJ4" s="11"/>
      <c r="AK4" s="15"/>
      <c r="AL4" s="15"/>
      <c r="AM4" s="11"/>
      <c r="AN4" s="15"/>
      <c r="AO4" s="15"/>
      <c r="AP4" s="11"/>
      <c r="AQ4" s="15"/>
      <c r="AR4" s="15"/>
      <c r="AS4" s="11"/>
      <c r="AT4" s="15"/>
      <c r="AU4" s="15"/>
      <c r="AV4" s="11"/>
      <c r="AW4" s="15"/>
      <c r="AX4" s="15"/>
      <c r="AY4" s="11"/>
      <c r="AZ4" s="15"/>
      <c r="BA4" s="15"/>
      <c r="BB4" s="11"/>
      <c r="BC4" s="15"/>
      <c r="BD4" s="15"/>
      <c r="BE4" s="11"/>
      <c r="BF4" s="15"/>
      <c r="BG4" s="1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13" sqref="A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42</v>
      </c>
      <c r="B1" s="19" t="s">
        <v>43</v>
      </c>
      <c r="C1" s="19" t="s">
        <v>44</v>
      </c>
      <c r="D1" s="19" t="s">
        <v>45</v>
      </c>
      <c r="E1" s="19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47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31.5" customHeight="1" x14ac:dyDescent="0.2">
      <c r="A3" s="3" t="str">
        <f>'Данные для ввода на bus.gov.ru'!D2</f>
        <v>МКОУ "Лаптево-Логовская средняя общеобразовательная школа имени Героя Российской Федерации П. Захарова"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29.210526315789473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25">
        <f t="shared" ref="E3" si="0">B3+C3+D3</f>
        <v>99.21052631578948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42</v>
      </c>
      <c r="B1" s="19" t="s">
        <v>48</v>
      </c>
      <c r="C1" s="19" t="s">
        <v>49</v>
      </c>
      <c r="D1" s="19" t="s">
        <v>46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47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38.25" customHeight="1" x14ac:dyDescent="0.2">
      <c r="A3" s="3" t="str">
        <f>'Данные для ввода на bus.gov.ru'!D2</f>
        <v>МКОУ "Лаптево-Логовская средняя общеобразовательная школа имени Героя Российской Федерации П. Захарова"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44.117647058823529</v>
      </c>
      <c r="D3" s="28">
        <f t="shared" ref="D3" si="0">B3+C3</f>
        <v>94.117647058823536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2"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5:26" ht="15.75" customHeight="1" x14ac:dyDescent="0.2"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5:26" ht="15.75" customHeight="1" x14ac:dyDescent="0.2"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5:26" ht="15.75" customHeight="1" x14ac:dyDescent="0.2"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5:26" ht="15.75" customHeight="1" x14ac:dyDescent="0.2"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2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10" sqref="A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42</v>
      </c>
      <c r="B1" s="30" t="s">
        <v>50</v>
      </c>
      <c r="C1" s="30" t="s">
        <v>51</v>
      </c>
      <c r="D1" s="30" t="s">
        <v>52</v>
      </c>
      <c r="E1" s="30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47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32.25" customHeight="1" x14ac:dyDescent="0.2">
      <c r="A3" s="3" t="str">
        <f>'Данные для ввода на bus.gov.ru'!D2</f>
        <v>МКОУ "Лаптево-Логовская средняя общеобразовательная школа имени Героя Российской Федерации П. Захарова"</v>
      </c>
      <c r="B3" s="18">
        <f>'Данные для ввода на bus.gov.ru'!AH2*0.3</f>
        <v>24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9" sqref="A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42</v>
      </c>
      <c r="B1" s="30" t="s">
        <v>53</v>
      </c>
      <c r="C1" s="30" t="s">
        <v>54</v>
      </c>
      <c r="D1" s="30" t="s">
        <v>55</v>
      </c>
      <c r="E1" s="30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47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38.25" customHeight="1" x14ac:dyDescent="0.2">
      <c r="A3" s="3" t="str">
        <f>'Данные для ввода на bus.gov.ru'!D2</f>
        <v>МКОУ "Лаптево-Логовская средняя общеобразовательная школа имени Героя Российской Федерации П. Захарова"</v>
      </c>
      <c r="B3" s="32">
        <f>(('Данные для ввода на bus.gov.ru'!AQ2/'Данные для ввода на bus.gov.ru'!AR2)*100)*0.4</f>
        <v>36.470588235294116</v>
      </c>
      <c r="C3" s="28">
        <f>(('Данные для ввода на bus.gov.ru'!AT2/'Данные для ввода на bus.gov.ru'!AU2)*100)*0.4</f>
        <v>37.647058823529413</v>
      </c>
      <c r="D3" s="32">
        <f>(('Данные для ввода на bus.gov.ru'!AW2/'Данные для ввода на bus.gov.ru'!AX2)*100)*0.2</f>
        <v>20</v>
      </c>
      <c r="E3" s="32">
        <f t="shared" ref="E3" si="0">B3+C3+D3</f>
        <v>94.117647058823536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workbookViewId="0">
      <selection activeCell="A10" sqref="A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42</v>
      </c>
      <c r="B1" s="30" t="s">
        <v>56</v>
      </c>
      <c r="C1" s="30" t="s">
        <v>57</v>
      </c>
      <c r="D1" s="30" t="s">
        <v>58</v>
      </c>
      <c r="E1" s="30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47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48" customHeight="1" x14ac:dyDescent="0.2">
      <c r="A3" s="3" t="str">
        <f>'Данные для ввода на bus.gov.ru'!D2</f>
        <v>МКОУ "Лаптево-Логовская средняя общеобразовательная школа имени Героя Российской Федерации П. Захарова"</v>
      </c>
      <c r="B3" s="32">
        <f>(('Данные для ввода на bus.gov.ru'!AZ2/'Данные для ввода на bus.gov.ru'!BA2)*100)*0.3</f>
        <v>24.705882352941174</v>
      </c>
      <c r="C3" s="32">
        <f>(('Данные для ввода на bus.gov.ru'!BC2/'Данные для ввода на bus.gov.ru'!BD2)*100)*0.2</f>
        <v>18.823529411764707</v>
      </c>
      <c r="D3" s="32">
        <f>(('Данные для ввода на bus.gov.ru'!BF2/'Данные для ввода на bus.gov.ru'!BG2)*100)*0.5</f>
        <v>45.588235294117645</v>
      </c>
      <c r="E3" s="32">
        <f t="shared" ref="E3" si="0">B3+C3+D3</f>
        <v>89.117647058823536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2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2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2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2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9"/>
  <sheetViews>
    <sheetView tabSelected="1" workbookViewId="0">
      <selection activeCell="C16" sqref="C16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59</v>
      </c>
      <c r="B1" s="34" t="s">
        <v>60</v>
      </c>
      <c r="C1" s="35" t="s">
        <v>61</v>
      </c>
      <c r="D1" s="35" t="s">
        <v>62</v>
      </c>
      <c r="E1" s="35" t="s">
        <v>63</v>
      </c>
      <c r="F1" s="35" t="s">
        <v>64</v>
      </c>
      <c r="G1" s="2" t="s">
        <v>65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47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33.75" customHeight="1" x14ac:dyDescent="0.2">
      <c r="A3" s="3" t="str">
        <f>'Критерий 1'!A3</f>
        <v>МКОУ "Лаптево-Логовская средняя общеобразовательная школа имени Героя Российской Федерации П. Захарова"</v>
      </c>
      <c r="B3" s="28">
        <f>'Критерий 1'!E3</f>
        <v>99.21052631578948</v>
      </c>
      <c r="C3" s="28">
        <f>'Критерий 2'!D3</f>
        <v>94.117647058823536</v>
      </c>
      <c r="D3" s="28">
        <f>'Критерий 3'!E3</f>
        <v>94</v>
      </c>
      <c r="E3" s="28">
        <f>'Критерий 4'!E3</f>
        <v>94.117647058823536</v>
      </c>
      <c r="F3" s="28">
        <f>'Критерий 5'!E3</f>
        <v>89.117647058823536</v>
      </c>
      <c r="G3" s="28">
        <f t="shared" si="0"/>
        <v>94.112693498452018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39"/>
      <c r="C250" s="39"/>
      <c r="D250" s="39"/>
      <c r="E250" s="39"/>
      <c r="F250" s="39"/>
      <c r="G250" s="3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39"/>
      <c r="C251" s="39"/>
      <c r="D251" s="39"/>
      <c r="E251" s="39"/>
      <c r="F251" s="39"/>
      <c r="G251" s="3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1"/>
      <c r="B252" s="39"/>
      <c r="C252" s="39"/>
      <c r="D252" s="39"/>
      <c r="E252" s="39"/>
      <c r="F252" s="39"/>
      <c r="G252" s="3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1"/>
      <c r="B253" s="39"/>
      <c r="C253" s="39"/>
      <c r="D253" s="39"/>
      <c r="E253" s="39"/>
      <c r="F253" s="39"/>
      <c r="G253" s="3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1"/>
      <c r="B254" s="39"/>
      <c r="C254" s="39"/>
      <c r="D254" s="39"/>
      <c r="E254" s="39"/>
      <c r="F254" s="39"/>
      <c r="G254" s="3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1"/>
      <c r="B255" s="39"/>
      <c r="C255" s="39"/>
      <c r="D255" s="39"/>
      <c r="E255" s="39"/>
      <c r="F255" s="39"/>
      <c r="G255" s="3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1"/>
      <c r="B256" s="39"/>
      <c r="C256" s="39"/>
      <c r="D256" s="39"/>
      <c r="E256" s="39"/>
      <c r="F256" s="39"/>
      <c r="G256" s="39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2023-01-09T13:30:11Z</dcterms:modified>
</cp:coreProperties>
</file>